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8" windowHeight="5268" activeTab="0"/>
  </bookViews>
  <sheets>
    <sheet name="Kūdras iela 4" sheetId="1" r:id="rId1"/>
  </sheets>
  <definedNames/>
  <calcPr fullCalcOnLoad="1"/>
</workbook>
</file>

<file path=xl/sharedStrings.xml><?xml version="1.0" encoding="utf-8"?>
<sst xmlns="http://schemas.openxmlformats.org/spreadsheetml/2006/main" count="85" uniqueCount="62">
  <si>
    <t>Nr.p.k.</t>
  </si>
  <si>
    <t xml:space="preserve">Aizpilda pretendents </t>
  </si>
  <si>
    <t>Tehniskās specifikācijas</t>
  </si>
  <si>
    <t>Darba veids</t>
  </si>
  <si>
    <t>Mērvienība</t>
  </si>
  <si>
    <t>Daudzums</t>
  </si>
  <si>
    <t>Vienības izmaksas</t>
  </si>
  <si>
    <t>Kopā uz visu apjomu</t>
  </si>
  <si>
    <t>Laika norma, c/st.</t>
  </si>
  <si>
    <t>Darba samaksas likme, EUR/st.</t>
  </si>
  <si>
    <t>Darba alga, EUR</t>
  </si>
  <si>
    <t>Materiāli, EUR</t>
  </si>
  <si>
    <t>Mehānismi, EUR</t>
  </si>
  <si>
    <t>Kopā, EUR</t>
  </si>
  <si>
    <t>Darbietilpība, c/st.</t>
  </si>
  <si>
    <t>Summa, EUR</t>
  </si>
  <si>
    <t>m</t>
  </si>
  <si>
    <t>gab.</t>
  </si>
  <si>
    <t>kompl.</t>
  </si>
  <si>
    <t xml:space="preserve">Kopā </t>
  </si>
  <si>
    <t>Valsts soc. apdroš. obligātās iemaksas ( 23,59% )</t>
  </si>
  <si>
    <t>Transporta un būvgružu deponēšanas izmaksas</t>
  </si>
  <si>
    <t>_%</t>
  </si>
  <si>
    <t>Izpildītājs:</t>
  </si>
  <si>
    <r>
      <rPr>
        <b/>
        <sz val="10"/>
        <color indexed="8"/>
        <rFont val="Times New Roman"/>
        <family val="1"/>
      </rPr>
      <t>Pasūtītājs:</t>
    </r>
    <r>
      <rPr>
        <sz val="10"/>
        <color indexed="8"/>
        <rFont val="Times New Roman"/>
        <family val="1"/>
      </rPr>
      <t xml:space="preserve"> AS "Olaines ūdens un siltums", reģ.Nr.50003182001</t>
    </r>
  </si>
  <si>
    <t>Bēniņi</t>
  </si>
  <si>
    <t>Bēniņu attīrīšana no gružiem, būvgružu utilizācija</t>
  </si>
  <si>
    <t>m²</t>
  </si>
  <si>
    <t>Kāpņu telpu sienas, siltināšana no malām un augšas, dībeļu iestrāde</t>
  </si>
  <si>
    <t>100mm EPS60 λ=0,037</t>
  </si>
  <si>
    <t>Stiprinājuma dībeļi 6gb/m2</t>
  </si>
  <si>
    <t>Līmjava 6kg/m2</t>
  </si>
  <si>
    <t>kg</t>
  </si>
  <si>
    <t>Sienu armēšanu ar sietu līmjavā</t>
  </si>
  <si>
    <t>Armēšanas java, 6kg/m2</t>
  </si>
  <si>
    <t>Stiklašķiedras siets</t>
  </si>
  <si>
    <t>Stūrīši ar armējamo sietu</t>
  </si>
  <si>
    <r>
      <t>m</t>
    </r>
    <r>
      <rPr>
        <vertAlign val="superscript"/>
        <sz val="7"/>
        <color indexed="8"/>
        <rFont val="Arial"/>
        <family val="2"/>
      </rPr>
      <t>2</t>
    </r>
  </si>
  <si>
    <t>Bēniņu pārseguma siltināšana, ventilācijas izvešana virs siltinājuma zonas</t>
  </si>
  <si>
    <t>250mm beramās vates,  λ≤0,042</t>
  </si>
  <si>
    <t>Gofras, putas, palīgmateriāli</t>
  </si>
  <si>
    <t>Tehnoloģisko laipu izbūve, (apstrādāt ar Antipirēnu
INWOOD Fire)</t>
  </si>
  <si>
    <t>Kokmateriāli 100x50, 100x25, stiprinājumi, palīgmateriāli</t>
  </si>
  <si>
    <t>Esošo bēniņu durvju demontāža</t>
  </si>
  <si>
    <t>Jaunu bēniņu durvju uzstādīšana (brūnas metāla durvis 900x1900, U&lt;1,8W/m2k , apdare</t>
  </si>
  <si>
    <t>Jaunas metāla durvis, brūnas metāla durvis 900x1900, U&lt;1,8W/m2k, EI30, apdares materiāli</t>
  </si>
  <si>
    <t>Metāla restes 600x600, koka rāmī neveramas, RR22, palodze</t>
  </si>
  <si>
    <t>Esošo apkures cauruļu siltinājuma demontāža, utilizācija</t>
  </si>
  <si>
    <t xml:space="preserve">m </t>
  </si>
  <si>
    <t>Jaunas siltumizolācijas uzstādīšana</t>
  </si>
  <si>
    <t>50mm minerālvates čaulām ar folija pārklājumu, λ≤0,035 W/(mK).</t>
  </si>
  <si>
    <t>Vājstrāvu komunikāciju sakārtošana, piestiprināšana.</t>
  </si>
  <si>
    <r>
      <rPr>
        <b/>
        <sz val="10"/>
        <color indexed="8"/>
        <rFont val="Times New Roman"/>
        <family val="1"/>
      </rPr>
      <t>Objekts:</t>
    </r>
    <r>
      <rPr>
        <sz val="10"/>
        <color indexed="8"/>
        <rFont val="Times New Roman"/>
        <family val="1"/>
      </rPr>
      <t xml:space="preserve"> Kūdras iela 4, Olaine</t>
    </r>
  </si>
  <si>
    <t>Ventilācijas restu un palodžu ēkas gala sienās demontāža, jaunu uzstādīšana</t>
  </si>
  <si>
    <t>Virsizdevumi</t>
  </si>
  <si>
    <t xml:space="preserve">Plānotā peļņa </t>
  </si>
  <si>
    <t xml:space="preserve">Pavisam kopā bez PVN </t>
  </si>
  <si>
    <t>Pievienotās vērtības nodoklis (PVN), 21%</t>
  </si>
  <si>
    <t>Pavisam kopā ar PVN</t>
  </si>
  <si>
    <t xml:space="preserve">Siltinātās kāpņutelpas griestu daļas špaktelēšana un krāsošana baltā krāsā   </t>
  </si>
  <si>
    <t>“Daudzdzīvokļu dzīvojamās mājas Kūdras ielā 4, Olainē bēniņu pārseguma paneļu siltināšanas darbi” (identifikācijas Nr.Olaine, AS OŪS 2014/11)</t>
  </si>
  <si>
    <r>
      <t>Darbu raksturojums:</t>
    </r>
    <r>
      <rPr>
        <sz val="10"/>
        <rFont val="Times New Roman"/>
        <family val="1"/>
      </rPr>
      <t xml:space="preserve">  5 stāvu daudzdzīvokļu dzīvojamās mājas Kūdras ielā 4, Olainē bēniņu pārseguma paneļu siltināšana</t>
    </r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</si>
</sst>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&quot;   &quot;;\-#,##0.00&quot;   &quot;;@"/>
    <numFmt numFmtId="169" formatCode="_-* #,##0.00_р_._-;\-* #,##0.00_р_._-;_-* &quot;-&quot;??_р_._-;_-@_-"/>
    <numFmt numFmtId="170" formatCode="0.0"/>
    <numFmt numFmtId="171" formatCode="0.000"/>
    <numFmt numFmtId="172" formatCode="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7"/>
      <color indexed="8"/>
      <name val="Arial"/>
      <family val="2"/>
    </font>
    <font>
      <b/>
      <sz val="7"/>
      <name val="Arial"/>
      <family val="2"/>
    </font>
    <font>
      <sz val="7"/>
      <color indexed="8"/>
      <name val="Times New Roman"/>
      <family val="1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sz val="7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8" fillId="33" borderId="0" xfId="0" applyFont="1" applyFill="1" applyBorder="1" applyAlignment="1">
      <alignment horizontal="left"/>
    </xf>
    <xf numFmtId="0" fontId="9" fillId="0" borderId="0" xfId="0" applyFont="1" applyBorder="1" applyAlignment="1" quotePrefix="1">
      <alignment horizontal="left"/>
    </xf>
    <xf numFmtId="0" fontId="0" fillId="0" borderId="0" xfId="0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68" fontId="8" fillId="0" borderId="1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39" fontId="8" fillId="0" borderId="10" xfId="0" applyNumberFormat="1" applyFont="1" applyBorder="1" applyAlignment="1">
      <alignment horizontal="center" vertical="center" wrapText="1"/>
    </xf>
    <xf numFmtId="39" fontId="8" fillId="0" borderId="11" xfId="0" applyNumberFormat="1" applyFont="1" applyBorder="1" applyAlignment="1">
      <alignment horizontal="center" vertical="center" wrapText="1"/>
    </xf>
    <xf numFmtId="43" fontId="8" fillId="0" borderId="10" xfId="0" applyNumberFormat="1" applyFont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top" wrapText="1"/>
    </xf>
    <xf numFmtId="2" fontId="8" fillId="34" borderId="10" xfId="0" applyNumberFormat="1" applyFont="1" applyFill="1" applyBorder="1" applyAlignment="1">
      <alignment horizontal="center" vertical="center" wrapText="1"/>
    </xf>
    <xf numFmtId="39" fontId="8" fillId="34" borderId="10" xfId="0" applyNumberFormat="1" applyFont="1" applyFill="1" applyBorder="1" applyAlignment="1">
      <alignment horizontal="center" vertical="center" wrapText="1"/>
    </xf>
    <xf numFmtId="43" fontId="8" fillId="34" borderId="1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/>
    </xf>
    <xf numFmtId="2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46" applyFont="1" applyFill="1" applyBorder="1" applyAlignment="1">
      <alignment horizontal="left" vertical="center"/>
      <protection/>
    </xf>
    <xf numFmtId="0" fontId="16" fillId="0" borderId="0" xfId="56" applyFont="1">
      <alignment/>
      <protection/>
    </xf>
    <xf numFmtId="0" fontId="0" fillId="0" borderId="0" xfId="0" applyAlignment="1">
      <alignment/>
    </xf>
    <xf numFmtId="0" fontId="15" fillId="35" borderId="0" xfId="0" applyFont="1" applyFill="1" applyAlignment="1">
      <alignment/>
    </xf>
    <xf numFmtId="0" fontId="0" fillId="35" borderId="0" xfId="0" applyFill="1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2" fontId="8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8" fillId="34" borderId="10" xfId="0" applyNumberFormat="1" applyFont="1" applyFill="1" applyBorder="1" applyAlignment="1">
      <alignment horizontal="center" vertical="center" wrapText="1"/>
    </xf>
    <xf numFmtId="9" fontId="55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 quotePrefix="1">
      <alignment horizontal="left"/>
    </xf>
    <xf numFmtId="0" fontId="5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arasts 2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4.7109375" style="1" customWidth="1"/>
    <col min="2" max="2" width="40.00390625" style="1" customWidth="1"/>
    <col min="3" max="3" width="7.421875" style="1" bestFit="1" customWidth="1"/>
    <col min="4" max="4" width="7.140625" style="1" customWidth="1"/>
    <col min="5" max="5" width="5.8515625" style="1" customWidth="1"/>
    <col min="6" max="6" width="6.7109375" style="1" customWidth="1"/>
    <col min="7" max="7" width="7.140625" style="1" customWidth="1"/>
    <col min="8" max="8" width="6.57421875" style="1" customWidth="1"/>
    <col min="9" max="10" width="7.140625" style="1" customWidth="1"/>
    <col min="11" max="11" width="6.8515625" style="1" customWidth="1"/>
    <col min="12" max="12" width="7.57421875" style="1" customWidth="1"/>
    <col min="13" max="15" width="7.140625" style="1" customWidth="1"/>
    <col min="16" max="16384" width="9.140625" style="1" customWidth="1"/>
  </cols>
  <sheetData>
    <row r="1" spans="12:15" ht="17.25" customHeight="1">
      <c r="L1" s="53" t="s">
        <v>1</v>
      </c>
      <c r="M1" s="53"/>
      <c r="N1" s="53"/>
      <c r="O1" s="53"/>
    </row>
    <row r="2" spans="12:15" ht="15" customHeight="1">
      <c r="L2" s="2"/>
      <c r="M2" s="2"/>
      <c r="N2" s="2"/>
      <c r="O2" s="2"/>
    </row>
    <row r="3" spans="1:16" ht="21" customHeight="1">
      <c r="A3" s="54" t="s">
        <v>60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2:15" ht="17.25" customHeight="1">
      <c r="B4" s="54" t="s">
        <v>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ht="12" customHeight="1"/>
    <row r="6" spans="1:15" ht="15">
      <c r="A6" s="36" t="s">
        <v>24</v>
      </c>
      <c r="M6" s="3"/>
      <c r="N6" s="4"/>
      <c r="O6" s="3"/>
    </row>
    <row r="7" spans="1:15" ht="15">
      <c r="A7" s="37" t="s">
        <v>23</v>
      </c>
      <c r="B7" s="5"/>
      <c r="C7" s="5"/>
      <c r="D7" s="5"/>
      <c r="E7" s="5"/>
      <c r="F7" s="6"/>
      <c r="G7" s="6"/>
      <c r="H7" s="7"/>
      <c r="I7" s="6"/>
      <c r="J7" s="6"/>
      <c r="K7" s="5"/>
      <c r="L7" s="5"/>
      <c r="M7" s="5"/>
      <c r="N7" s="5"/>
      <c r="O7" s="5"/>
    </row>
    <row r="8" spans="1:15" ht="14.25">
      <c r="A8" s="8" t="s">
        <v>52</v>
      </c>
      <c r="B8" s="9"/>
      <c r="L8" s="10"/>
      <c r="M8" s="10"/>
      <c r="N8" s="10"/>
      <c r="O8" s="10"/>
    </row>
    <row r="9" spans="1:15" ht="14.25">
      <c r="A9" s="52" t="s">
        <v>61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14.2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2.75" customHeight="1">
      <c r="A11" s="13" t="s">
        <v>0</v>
      </c>
      <c r="B11" s="14" t="s">
        <v>3</v>
      </c>
      <c r="C11" s="14" t="s">
        <v>4</v>
      </c>
      <c r="D11" s="13" t="s">
        <v>5</v>
      </c>
      <c r="E11" s="55" t="s">
        <v>6</v>
      </c>
      <c r="F11" s="55"/>
      <c r="G11" s="55"/>
      <c r="H11" s="55"/>
      <c r="I11" s="55"/>
      <c r="J11" s="14"/>
      <c r="K11" s="55" t="s">
        <v>7</v>
      </c>
      <c r="L11" s="55"/>
      <c r="M11" s="55"/>
      <c r="N11" s="55"/>
      <c r="O11" s="55"/>
    </row>
    <row r="12" spans="1:15" ht="38.25">
      <c r="A12" s="13"/>
      <c r="B12" s="14"/>
      <c r="C12" s="14"/>
      <c r="D12" s="13"/>
      <c r="E12" s="13" t="s">
        <v>8</v>
      </c>
      <c r="F12" s="15" t="s">
        <v>9</v>
      </c>
      <c r="G12" s="16" t="s">
        <v>10</v>
      </c>
      <c r="H12" s="15" t="s">
        <v>11</v>
      </c>
      <c r="I12" s="15" t="s">
        <v>12</v>
      </c>
      <c r="J12" s="15" t="s">
        <v>13</v>
      </c>
      <c r="K12" s="15" t="s">
        <v>14</v>
      </c>
      <c r="L12" s="16" t="s">
        <v>10</v>
      </c>
      <c r="M12" s="15" t="s">
        <v>11</v>
      </c>
      <c r="N12" s="15" t="s">
        <v>12</v>
      </c>
      <c r="O12" s="15" t="s">
        <v>15</v>
      </c>
    </row>
    <row r="13" spans="1:15" ht="14.25">
      <c r="A13" s="40">
        <v>1</v>
      </c>
      <c r="B13" s="40">
        <v>2</v>
      </c>
      <c r="C13" s="40">
        <v>3</v>
      </c>
      <c r="D13" s="41">
        <v>4</v>
      </c>
      <c r="E13" s="13">
        <v>5</v>
      </c>
      <c r="F13" s="13">
        <v>6</v>
      </c>
      <c r="G13" s="17">
        <v>7</v>
      </c>
      <c r="H13" s="13">
        <v>8</v>
      </c>
      <c r="I13" s="13">
        <v>9</v>
      </c>
      <c r="J13" s="13"/>
      <c r="K13" s="13">
        <v>11</v>
      </c>
      <c r="L13" s="13">
        <v>12</v>
      </c>
      <c r="M13" s="13">
        <v>13</v>
      </c>
      <c r="N13" s="13">
        <v>14</v>
      </c>
      <c r="O13" s="13">
        <v>15</v>
      </c>
    </row>
    <row r="14" spans="1:15" ht="14.25">
      <c r="A14" s="15"/>
      <c r="B14" s="43" t="s">
        <v>25</v>
      </c>
      <c r="C14" s="15"/>
      <c r="D14" s="15"/>
      <c r="E14" s="18"/>
      <c r="F14" s="13"/>
      <c r="G14" s="19"/>
      <c r="H14" s="13"/>
      <c r="I14" s="13"/>
      <c r="J14" s="13"/>
      <c r="K14" s="13"/>
      <c r="L14" s="13"/>
      <c r="M14" s="13"/>
      <c r="N14" s="13"/>
      <c r="O14" s="13"/>
    </row>
    <row r="15" spans="1:15" ht="14.25">
      <c r="A15" s="15">
        <v>1</v>
      </c>
      <c r="B15" s="44" t="s">
        <v>26</v>
      </c>
      <c r="C15" s="15" t="s">
        <v>27</v>
      </c>
      <c r="D15" s="15">
        <v>633</v>
      </c>
      <c r="E15" s="39"/>
      <c r="F15" s="20"/>
      <c r="G15" s="21">
        <f aca="true" t="shared" si="0" ref="G15:G38">ROUND(E15*F15,2)</f>
        <v>0</v>
      </c>
      <c r="H15" s="20"/>
      <c r="I15" s="20"/>
      <c r="J15" s="20"/>
      <c r="K15" s="22">
        <f aca="true" t="shared" si="1" ref="K15:K29">D15*E15</f>
        <v>0</v>
      </c>
      <c r="L15" s="22">
        <f aca="true" t="shared" si="2" ref="L15:L29">D15*G15</f>
        <v>0</v>
      </c>
      <c r="M15" s="22">
        <f aca="true" t="shared" si="3" ref="M15:M29">H15*D15</f>
        <v>0</v>
      </c>
      <c r="N15" s="22">
        <f aca="true" t="shared" si="4" ref="N15:N29">I15*D15</f>
        <v>0</v>
      </c>
      <c r="O15" s="22">
        <f aca="true" t="shared" si="5" ref="O15:O28">SUM(L15:N15)</f>
        <v>0</v>
      </c>
    </row>
    <row r="16" spans="1:15" ht="18.75">
      <c r="A16" s="15">
        <v>2</v>
      </c>
      <c r="B16" s="44" t="s">
        <v>28</v>
      </c>
      <c r="C16" s="15" t="s">
        <v>27</v>
      </c>
      <c r="D16" s="15">
        <v>180</v>
      </c>
      <c r="E16" s="39"/>
      <c r="F16" s="20"/>
      <c r="G16" s="21">
        <f t="shared" si="0"/>
        <v>0</v>
      </c>
      <c r="H16" s="20"/>
      <c r="I16" s="20"/>
      <c r="J16" s="20"/>
      <c r="K16" s="22">
        <f t="shared" si="1"/>
        <v>0</v>
      </c>
      <c r="L16" s="22">
        <f t="shared" si="2"/>
        <v>0</v>
      </c>
      <c r="M16" s="22">
        <f t="shared" si="3"/>
        <v>0</v>
      </c>
      <c r="N16" s="22">
        <f t="shared" si="4"/>
        <v>0</v>
      </c>
      <c r="O16" s="22">
        <f t="shared" si="5"/>
        <v>0</v>
      </c>
    </row>
    <row r="17" spans="1:15" ht="14.25">
      <c r="A17" s="15">
        <v>3</v>
      </c>
      <c r="B17" s="44" t="s">
        <v>29</v>
      </c>
      <c r="C17" s="15" t="s">
        <v>27</v>
      </c>
      <c r="D17" s="15">
        <f>D16*1.15</f>
        <v>206.99999999999997</v>
      </c>
      <c r="E17" s="39"/>
      <c r="F17" s="20"/>
      <c r="G17" s="21"/>
      <c r="H17" s="20"/>
      <c r="I17" s="20"/>
      <c r="J17" s="20"/>
      <c r="K17" s="22">
        <f t="shared" si="1"/>
        <v>0</v>
      </c>
      <c r="L17" s="22">
        <f t="shared" si="2"/>
        <v>0</v>
      </c>
      <c r="M17" s="22">
        <f t="shared" si="3"/>
        <v>0</v>
      </c>
      <c r="N17" s="22">
        <f t="shared" si="4"/>
        <v>0</v>
      </c>
      <c r="O17" s="22">
        <f t="shared" si="5"/>
        <v>0</v>
      </c>
    </row>
    <row r="18" spans="1:15" ht="14.25">
      <c r="A18" s="15">
        <v>4</v>
      </c>
      <c r="B18" s="44" t="s">
        <v>30</v>
      </c>
      <c r="C18" s="15" t="s">
        <v>17</v>
      </c>
      <c r="D18" s="15">
        <f>D16*6</f>
        <v>1080</v>
      </c>
      <c r="E18" s="39"/>
      <c r="F18" s="20"/>
      <c r="G18" s="21">
        <f t="shared" si="0"/>
        <v>0</v>
      </c>
      <c r="H18" s="20"/>
      <c r="I18" s="20"/>
      <c r="J18" s="20"/>
      <c r="K18" s="22">
        <f t="shared" si="1"/>
        <v>0</v>
      </c>
      <c r="L18" s="22">
        <f t="shared" si="2"/>
        <v>0</v>
      </c>
      <c r="M18" s="22">
        <f t="shared" si="3"/>
        <v>0</v>
      </c>
      <c r="N18" s="22">
        <f t="shared" si="4"/>
        <v>0</v>
      </c>
      <c r="O18" s="22">
        <f t="shared" si="5"/>
        <v>0</v>
      </c>
    </row>
    <row r="19" spans="1:15" ht="14.25">
      <c r="A19" s="15">
        <v>5</v>
      </c>
      <c r="B19" s="44" t="s">
        <v>31</v>
      </c>
      <c r="C19" s="15" t="s">
        <v>32</v>
      </c>
      <c r="D19" s="15">
        <f>D16*6</f>
        <v>1080</v>
      </c>
      <c r="E19" s="39"/>
      <c r="F19" s="20"/>
      <c r="G19" s="21">
        <f t="shared" si="0"/>
        <v>0</v>
      </c>
      <c r="H19" s="20"/>
      <c r="I19" s="20"/>
      <c r="J19" s="20"/>
      <c r="K19" s="22">
        <f t="shared" si="1"/>
        <v>0</v>
      </c>
      <c r="L19" s="22">
        <f t="shared" si="2"/>
        <v>0</v>
      </c>
      <c r="M19" s="22">
        <f t="shared" si="3"/>
        <v>0</v>
      </c>
      <c r="N19" s="22">
        <f t="shared" si="4"/>
        <v>0</v>
      </c>
      <c r="O19" s="22">
        <f t="shared" si="5"/>
        <v>0</v>
      </c>
    </row>
    <row r="20" spans="1:15" ht="14.25">
      <c r="A20" s="15">
        <v>6</v>
      </c>
      <c r="B20" s="44" t="s">
        <v>33</v>
      </c>
      <c r="C20" s="15" t="s">
        <v>27</v>
      </c>
      <c r="D20" s="45">
        <f>D16+D8</f>
        <v>180</v>
      </c>
      <c r="E20" s="39"/>
      <c r="F20" s="20"/>
      <c r="G20" s="21">
        <f t="shared" si="0"/>
        <v>0</v>
      </c>
      <c r="H20" s="20"/>
      <c r="I20" s="20"/>
      <c r="J20" s="20"/>
      <c r="K20" s="22">
        <f t="shared" si="1"/>
        <v>0</v>
      </c>
      <c r="L20" s="22">
        <f t="shared" si="2"/>
        <v>0</v>
      </c>
      <c r="M20" s="22">
        <f t="shared" si="3"/>
        <v>0</v>
      </c>
      <c r="N20" s="22">
        <f t="shared" si="4"/>
        <v>0</v>
      </c>
      <c r="O20" s="22">
        <f t="shared" si="5"/>
        <v>0</v>
      </c>
    </row>
    <row r="21" spans="1:15" ht="14.25">
      <c r="A21" s="15">
        <v>7</v>
      </c>
      <c r="B21" s="44" t="s">
        <v>34</v>
      </c>
      <c r="C21" s="15" t="s">
        <v>32</v>
      </c>
      <c r="D21" s="45">
        <f>D20*6</f>
        <v>1080</v>
      </c>
      <c r="E21" s="39"/>
      <c r="F21" s="20"/>
      <c r="G21" s="21">
        <f t="shared" si="0"/>
        <v>0</v>
      </c>
      <c r="H21" s="20"/>
      <c r="I21" s="20"/>
      <c r="J21" s="20"/>
      <c r="K21" s="22">
        <f t="shared" si="1"/>
        <v>0</v>
      </c>
      <c r="L21" s="22">
        <f t="shared" si="2"/>
        <v>0</v>
      </c>
      <c r="M21" s="22">
        <f t="shared" si="3"/>
        <v>0</v>
      </c>
      <c r="N21" s="22">
        <f t="shared" si="4"/>
        <v>0</v>
      </c>
      <c r="O21" s="22">
        <f t="shared" si="5"/>
        <v>0</v>
      </c>
    </row>
    <row r="22" spans="1:15" ht="14.25">
      <c r="A22" s="15">
        <v>8</v>
      </c>
      <c r="B22" s="44" t="s">
        <v>35</v>
      </c>
      <c r="C22" s="15" t="s">
        <v>27</v>
      </c>
      <c r="D22" s="45">
        <f>D20*1.15</f>
        <v>206.99999999999997</v>
      </c>
      <c r="E22" s="39"/>
      <c r="F22" s="20"/>
      <c r="G22" s="21">
        <f t="shared" si="0"/>
        <v>0</v>
      </c>
      <c r="H22" s="20"/>
      <c r="I22" s="20"/>
      <c r="J22" s="20"/>
      <c r="K22" s="22">
        <f t="shared" si="1"/>
        <v>0</v>
      </c>
      <c r="L22" s="22">
        <f t="shared" si="2"/>
        <v>0</v>
      </c>
      <c r="M22" s="22">
        <f t="shared" si="3"/>
        <v>0</v>
      </c>
      <c r="N22" s="22">
        <f t="shared" si="4"/>
        <v>0</v>
      </c>
      <c r="O22" s="22">
        <f t="shared" si="5"/>
        <v>0</v>
      </c>
    </row>
    <row r="23" spans="1:15" ht="14.25">
      <c r="A23" s="15">
        <v>9</v>
      </c>
      <c r="B23" s="44" t="s">
        <v>36</v>
      </c>
      <c r="C23" s="15" t="s">
        <v>16</v>
      </c>
      <c r="D23" s="45">
        <v>35</v>
      </c>
      <c r="E23" s="39"/>
      <c r="F23" s="20"/>
      <c r="G23" s="21">
        <f t="shared" si="0"/>
        <v>0</v>
      </c>
      <c r="H23" s="20"/>
      <c r="I23" s="20"/>
      <c r="J23" s="20"/>
      <c r="K23" s="22">
        <f t="shared" si="1"/>
        <v>0</v>
      </c>
      <c r="L23" s="22">
        <f t="shared" si="2"/>
        <v>0</v>
      </c>
      <c r="M23" s="22">
        <f t="shared" si="3"/>
        <v>0</v>
      </c>
      <c r="N23" s="22">
        <f t="shared" si="4"/>
        <v>0</v>
      </c>
      <c r="O23" s="22">
        <f t="shared" si="5"/>
        <v>0</v>
      </c>
    </row>
    <row r="24" spans="1:15" ht="18.75">
      <c r="A24" s="15">
        <v>10</v>
      </c>
      <c r="B24" s="44" t="s">
        <v>59</v>
      </c>
      <c r="C24" s="15" t="s">
        <v>37</v>
      </c>
      <c r="D24" s="45">
        <v>72</v>
      </c>
      <c r="E24" s="39"/>
      <c r="F24" s="20"/>
      <c r="G24" s="21">
        <f t="shared" si="0"/>
        <v>0</v>
      </c>
      <c r="H24" s="20"/>
      <c r="I24" s="20"/>
      <c r="J24" s="20"/>
      <c r="K24" s="22">
        <f t="shared" si="1"/>
        <v>0</v>
      </c>
      <c r="L24" s="22">
        <f t="shared" si="2"/>
        <v>0</v>
      </c>
      <c r="M24" s="22">
        <f t="shared" si="3"/>
        <v>0</v>
      </c>
      <c r="N24" s="22">
        <f t="shared" si="4"/>
        <v>0</v>
      </c>
      <c r="O24" s="22">
        <f t="shared" si="5"/>
        <v>0</v>
      </c>
    </row>
    <row r="25" spans="1:15" ht="18.75">
      <c r="A25" s="15">
        <v>11</v>
      </c>
      <c r="B25" s="46" t="s">
        <v>38</v>
      </c>
      <c r="C25" s="15" t="s">
        <v>27</v>
      </c>
      <c r="D25" s="45">
        <f>D15</f>
        <v>633</v>
      </c>
      <c r="E25" s="39"/>
      <c r="F25" s="20"/>
      <c r="G25" s="21">
        <f t="shared" si="0"/>
        <v>0</v>
      </c>
      <c r="H25" s="20"/>
      <c r="I25" s="20"/>
      <c r="J25" s="20"/>
      <c r="K25" s="22">
        <f t="shared" si="1"/>
        <v>0</v>
      </c>
      <c r="L25" s="22">
        <f t="shared" si="2"/>
        <v>0</v>
      </c>
      <c r="M25" s="22">
        <f t="shared" si="3"/>
        <v>0</v>
      </c>
      <c r="N25" s="22">
        <f t="shared" si="4"/>
        <v>0</v>
      </c>
      <c r="O25" s="22">
        <f t="shared" si="5"/>
        <v>0</v>
      </c>
    </row>
    <row r="26" spans="1:15" ht="14.25">
      <c r="A26" s="15">
        <v>12</v>
      </c>
      <c r="B26" s="44" t="s">
        <v>39</v>
      </c>
      <c r="C26" s="15" t="s">
        <v>27</v>
      </c>
      <c r="D26" s="45">
        <f>D25</f>
        <v>633</v>
      </c>
      <c r="E26" s="39"/>
      <c r="F26" s="20"/>
      <c r="G26" s="21">
        <f t="shared" si="0"/>
        <v>0</v>
      </c>
      <c r="H26" s="20"/>
      <c r="I26" s="20"/>
      <c r="J26" s="20"/>
      <c r="K26" s="22">
        <f t="shared" si="1"/>
        <v>0</v>
      </c>
      <c r="L26" s="22">
        <f t="shared" si="2"/>
        <v>0</v>
      </c>
      <c r="M26" s="22">
        <f t="shared" si="3"/>
        <v>0</v>
      </c>
      <c r="N26" s="22">
        <f t="shared" si="4"/>
        <v>0</v>
      </c>
      <c r="O26" s="22">
        <f>SUM(L26:N26)</f>
        <v>0</v>
      </c>
    </row>
    <row r="27" spans="1:15" ht="14.25">
      <c r="A27" s="15">
        <v>13</v>
      </c>
      <c r="B27" s="44" t="s">
        <v>40</v>
      </c>
      <c r="C27" s="15" t="s">
        <v>17</v>
      </c>
      <c r="D27" s="45">
        <v>52</v>
      </c>
      <c r="E27" s="39"/>
      <c r="F27" s="20"/>
      <c r="G27" s="21">
        <f t="shared" si="0"/>
        <v>0</v>
      </c>
      <c r="H27" s="20"/>
      <c r="I27" s="20"/>
      <c r="J27" s="20"/>
      <c r="K27" s="22">
        <f t="shared" si="1"/>
        <v>0</v>
      </c>
      <c r="L27" s="22">
        <f t="shared" si="2"/>
        <v>0</v>
      </c>
      <c r="M27" s="22">
        <f t="shared" si="3"/>
        <v>0</v>
      </c>
      <c r="N27" s="22">
        <f t="shared" si="4"/>
        <v>0</v>
      </c>
      <c r="O27" s="22">
        <f t="shared" si="5"/>
        <v>0</v>
      </c>
    </row>
    <row r="28" spans="1:15" ht="18.75">
      <c r="A28" s="15">
        <v>14</v>
      </c>
      <c r="B28" s="44" t="s">
        <v>41</v>
      </c>
      <c r="C28" s="15" t="s">
        <v>16</v>
      </c>
      <c r="D28" s="45">
        <v>96</v>
      </c>
      <c r="E28" s="39"/>
      <c r="F28" s="20"/>
      <c r="G28" s="21">
        <f t="shared" si="0"/>
        <v>0</v>
      </c>
      <c r="H28" s="20"/>
      <c r="I28" s="20"/>
      <c r="J28" s="20"/>
      <c r="K28" s="22">
        <f t="shared" si="1"/>
        <v>0</v>
      </c>
      <c r="L28" s="22">
        <f t="shared" si="2"/>
        <v>0</v>
      </c>
      <c r="M28" s="22">
        <f t="shared" si="3"/>
        <v>0</v>
      </c>
      <c r="N28" s="22">
        <f t="shared" si="4"/>
        <v>0</v>
      </c>
      <c r="O28" s="22">
        <f t="shared" si="5"/>
        <v>0</v>
      </c>
    </row>
    <row r="29" spans="1:15" ht="14.25">
      <c r="A29" s="15">
        <v>15</v>
      </c>
      <c r="B29" s="44" t="s">
        <v>42</v>
      </c>
      <c r="C29" s="15" t="s">
        <v>16</v>
      </c>
      <c r="D29" s="45">
        <f>D28</f>
        <v>96</v>
      </c>
      <c r="E29" s="39"/>
      <c r="F29" s="20"/>
      <c r="G29" s="21">
        <f t="shared" si="0"/>
        <v>0</v>
      </c>
      <c r="H29" s="20"/>
      <c r="I29" s="20"/>
      <c r="J29" s="20"/>
      <c r="K29" s="22">
        <f t="shared" si="1"/>
        <v>0</v>
      </c>
      <c r="L29" s="22">
        <f t="shared" si="2"/>
        <v>0</v>
      </c>
      <c r="M29" s="22">
        <f t="shared" si="3"/>
        <v>0</v>
      </c>
      <c r="N29" s="22">
        <f t="shared" si="4"/>
        <v>0</v>
      </c>
      <c r="O29" s="22">
        <f>SUM(L29:N29)</f>
        <v>0</v>
      </c>
    </row>
    <row r="30" spans="1:15" ht="14.25">
      <c r="A30" s="15">
        <v>16</v>
      </c>
      <c r="B30" s="44" t="s">
        <v>43</v>
      </c>
      <c r="C30" s="15" t="s">
        <v>17</v>
      </c>
      <c r="D30" s="45">
        <v>4</v>
      </c>
      <c r="E30" s="39"/>
      <c r="F30" s="20"/>
      <c r="G30" s="21"/>
      <c r="H30" s="20"/>
      <c r="I30" s="20"/>
      <c r="J30" s="20"/>
      <c r="K30" s="22"/>
      <c r="L30" s="22"/>
      <c r="M30" s="22"/>
      <c r="N30" s="22"/>
      <c r="O30" s="22"/>
    </row>
    <row r="31" spans="1:15" ht="18.75">
      <c r="A31" s="15">
        <v>17</v>
      </c>
      <c r="B31" s="44" t="s">
        <v>44</v>
      </c>
      <c r="C31" s="15" t="s">
        <v>17</v>
      </c>
      <c r="D31" s="45">
        <v>4</v>
      </c>
      <c r="E31" s="39"/>
      <c r="F31" s="20"/>
      <c r="G31" s="21">
        <f t="shared" si="0"/>
        <v>0</v>
      </c>
      <c r="H31" s="20"/>
      <c r="I31" s="20"/>
      <c r="J31" s="20"/>
      <c r="K31" s="22">
        <f aca="true" t="shared" si="6" ref="K31:K38">D31*E31</f>
        <v>0</v>
      </c>
      <c r="L31" s="22">
        <f aca="true" t="shared" si="7" ref="L31:L38">D31*G31</f>
        <v>0</v>
      </c>
      <c r="M31" s="22">
        <f aca="true" t="shared" si="8" ref="M31:M38">H31*D31</f>
        <v>0</v>
      </c>
      <c r="N31" s="22">
        <f aca="true" t="shared" si="9" ref="N31:N38">I31*D31</f>
        <v>0</v>
      </c>
      <c r="O31" s="22">
        <f aca="true" t="shared" si="10" ref="O31:O38">SUM(L31:N31)</f>
        <v>0</v>
      </c>
    </row>
    <row r="32" spans="1:15" ht="18.75">
      <c r="A32" s="15">
        <v>18</v>
      </c>
      <c r="B32" s="44" t="s">
        <v>45</v>
      </c>
      <c r="C32" s="15" t="s">
        <v>17</v>
      </c>
      <c r="D32" s="45">
        <v>4</v>
      </c>
      <c r="E32" s="39"/>
      <c r="F32" s="20"/>
      <c r="G32" s="21"/>
      <c r="H32" s="20"/>
      <c r="I32" s="20"/>
      <c r="J32" s="20"/>
      <c r="K32" s="22">
        <f t="shared" si="6"/>
        <v>0</v>
      </c>
      <c r="L32" s="22">
        <f t="shared" si="7"/>
        <v>0</v>
      </c>
      <c r="M32" s="22">
        <f t="shared" si="8"/>
        <v>0</v>
      </c>
      <c r="N32" s="22">
        <f t="shared" si="9"/>
        <v>0</v>
      </c>
      <c r="O32" s="22">
        <f t="shared" si="10"/>
        <v>0</v>
      </c>
    </row>
    <row r="33" spans="1:15" ht="18.75">
      <c r="A33" s="15">
        <v>19</v>
      </c>
      <c r="B33" s="44" t="s">
        <v>53</v>
      </c>
      <c r="C33" s="15" t="s">
        <v>17</v>
      </c>
      <c r="D33" s="45">
        <v>4</v>
      </c>
      <c r="E33" s="39"/>
      <c r="F33" s="20"/>
      <c r="G33" s="21">
        <f t="shared" si="0"/>
        <v>0</v>
      </c>
      <c r="H33" s="20"/>
      <c r="I33" s="20"/>
      <c r="J33" s="20"/>
      <c r="K33" s="22">
        <f t="shared" si="6"/>
        <v>0</v>
      </c>
      <c r="L33" s="22">
        <f t="shared" si="7"/>
        <v>0</v>
      </c>
      <c r="M33" s="22">
        <f t="shared" si="8"/>
        <v>0</v>
      </c>
      <c r="N33" s="22">
        <f t="shared" si="9"/>
        <v>0</v>
      </c>
      <c r="O33" s="22">
        <f t="shared" si="10"/>
        <v>0</v>
      </c>
    </row>
    <row r="34" spans="1:15" ht="14.25">
      <c r="A34" s="15">
        <v>20</v>
      </c>
      <c r="B34" s="44" t="s">
        <v>46</v>
      </c>
      <c r="C34" s="15" t="s">
        <v>17</v>
      </c>
      <c r="D34" s="45">
        <f>D33</f>
        <v>4</v>
      </c>
      <c r="E34" s="39"/>
      <c r="F34" s="20"/>
      <c r="G34" s="21">
        <f t="shared" si="0"/>
        <v>0</v>
      </c>
      <c r="H34" s="20"/>
      <c r="I34" s="20"/>
      <c r="J34" s="20"/>
      <c r="K34" s="22">
        <f t="shared" si="6"/>
        <v>0</v>
      </c>
      <c r="L34" s="22">
        <f t="shared" si="7"/>
        <v>0</v>
      </c>
      <c r="M34" s="22">
        <f t="shared" si="8"/>
        <v>0</v>
      </c>
      <c r="N34" s="22">
        <f t="shared" si="9"/>
        <v>0</v>
      </c>
      <c r="O34" s="22">
        <f t="shared" si="10"/>
        <v>0</v>
      </c>
    </row>
    <row r="35" spans="1:15" ht="14.25">
      <c r="A35" s="15">
        <v>21</v>
      </c>
      <c r="B35" s="46" t="s">
        <v>47</v>
      </c>
      <c r="C35" s="15" t="s">
        <v>48</v>
      </c>
      <c r="D35" s="15">
        <v>126</v>
      </c>
      <c r="E35" s="39"/>
      <c r="F35" s="20"/>
      <c r="G35" s="21">
        <f t="shared" si="0"/>
        <v>0</v>
      </c>
      <c r="H35" s="20"/>
      <c r="I35" s="20"/>
      <c r="J35" s="20"/>
      <c r="K35" s="22">
        <f t="shared" si="6"/>
        <v>0</v>
      </c>
      <c r="L35" s="22">
        <f t="shared" si="7"/>
        <v>0</v>
      </c>
      <c r="M35" s="22">
        <f t="shared" si="8"/>
        <v>0</v>
      </c>
      <c r="N35" s="22">
        <f t="shared" si="9"/>
        <v>0</v>
      </c>
      <c r="O35" s="22">
        <f t="shared" si="10"/>
        <v>0</v>
      </c>
    </row>
    <row r="36" spans="1:15" ht="14.25">
      <c r="A36" s="15">
        <v>22</v>
      </c>
      <c r="B36" s="46" t="s">
        <v>49</v>
      </c>
      <c r="C36" s="15" t="s">
        <v>16</v>
      </c>
      <c r="D36" s="15">
        <f>D35</f>
        <v>126</v>
      </c>
      <c r="E36" s="39"/>
      <c r="F36" s="20"/>
      <c r="G36" s="21">
        <f t="shared" si="0"/>
        <v>0</v>
      </c>
      <c r="H36" s="20"/>
      <c r="I36" s="20"/>
      <c r="J36" s="20"/>
      <c r="K36" s="22">
        <f t="shared" si="6"/>
        <v>0</v>
      </c>
      <c r="L36" s="22">
        <f t="shared" si="7"/>
        <v>0</v>
      </c>
      <c r="M36" s="22">
        <f t="shared" si="8"/>
        <v>0</v>
      </c>
      <c r="N36" s="22">
        <f t="shared" si="9"/>
        <v>0</v>
      </c>
      <c r="O36" s="22">
        <f t="shared" si="10"/>
        <v>0</v>
      </c>
    </row>
    <row r="37" spans="1:15" ht="18.75">
      <c r="A37" s="15">
        <v>23</v>
      </c>
      <c r="B37" s="46" t="s">
        <v>50</v>
      </c>
      <c r="C37" s="15" t="s">
        <v>16</v>
      </c>
      <c r="D37" s="15">
        <f>D36*1.1</f>
        <v>138.60000000000002</v>
      </c>
      <c r="E37" s="39"/>
      <c r="F37" s="20"/>
      <c r="G37" s="21"/>
      <c r="H37" s="20"/>
      <c r="I37" s="20"/>
      <c r="J37" s="20"/>
      <c r="K37" s="22">
        <f t="shared" si="6"/>
        <v>0</v>
      </c>
      <c r="L37" s="22">
        <f t="shared" si="7"/>
        <v>0</v>
      </c>
      <c r="M37" s="22">
        <f t="shared" si="8"/>
        <v>0</v>
      </c>
      <c r="N37" s="22">
        <f t="shared" si="9"/>
        <v>0</v>
      </c>
      <c r="O37" s="22">
        <f t="shared" si="10"/>
        <v>0</v>
      </c>
    </row>
    <row r="38" spans="1:15" ht="14.25">
      <c r="A38" s="15">
        <v>24</v>
      </c>
      <c r="B38" s="46" t="s">
        <v>51</v>
      </c>
      <c r="C38" s="15" t="s">
        <v>18</v>
      </c>
      <c r="D38" s="45">
        <v>1</v>
      </c>
      <c r="E38" s="39"/>
      <c r="F38" s="20"/>
      <c r="G38" s="21">
        <f t="shared" si="0"/>
        <v>0</v>
      </c>
      <c r="H38" s="20"/>
      <c r="I38" s="20"/>
      <c r="J38" s="20"/>
      <c r="K38" s="22">
        <f t="shared" si="6"/>
        <v>0</v>
      </c>
      <c r="L38" s="22">
        <f t="shared" si="7"/>
        <v>0</v>
      </c>
      <c r="M38" s="22">
        <f t="shared" si="8"/>
        <v>0</v>
      </c>
      <c r="N38" s="22">
        <f t="shared" si="9"/>
        <v>0</v>
      </c>
      <c r="O38" s="22">
        <f t="shared" si="10"/>
        <v>0</v>
      </c>
    </row>
    <row r="39" spans="1:15" ht="14.25">
      <c r="A39" s="47">
        <v>25</v>
      </c>
      <c r="B39" s="48" t="s">
        <v>19</v>
      </c>
      <c r="C39" s="49"/>
      <c r="D39" s="49"/>
      <c r="E39" s="24"/>
      <c r="F39" s="25"/>
      <c r="G39" s="25"/>
      <c r="H39" s="25"/>
      <c r="I39" s="25"/>
      <c r="J39" s="25"/>
      <c r="K39" s="26"/>
      <c r="L39" s="22">
        <f>SUM(L15:L38)</f>
        <v>0</v>
      </c>
      <c r="M39" s="22">
        <f>SUM(M15:M38)</f>
        <v>0</v>
      </c>
      <c r="N39" s="22">
        <f>SUM(N15:N38)</f>
        <v>0</v>
      </c>
      <c r="O39" s="22">
        <f>SUM(O15:O38)</f>
        <v>0</v>
      </c>
    </row>
    <row r="40" spans="1:15" ht="14.25">
      <c r="A40" s="47">
        <v>26</v>
      </c>
      <c r="B40" s="48" t="s">
        <v>20</v>
      </c>
      <c r="C40" s="49"/>
      <c r="D40" s="49"/>
      <c r="E40" s="24"/>
      <c r="F40" s="25"/>
      <c r="G40" s="25"/>
      <c r="H40" s="25"/>
      <c r="I40" s="25"/>
      <c r="J40" s="25"/>
      <c r="K40" s="26"/>
      <c r="L40" s="22">
        <f>L39*0.2359</f>
        <v>0</v>
      </c>
      <c r="M40" s="22"/>
      <c r="N40" s="22"/>
      <c r="O40" s="22">
        <f>L40</f>
        <v>0</v>
      </c>
    </row>
    <row r="41" spans="1:15" ht="14.25">
      <c r="A41" s="47">
        <v>27</v>
      </c>
      <c r="B41" s="56" t="s">
        <v>21</v>
      </c>
      <c r="C41" s="56"/>
      <c r="D41" s="50" t="s">
        <v>22</v>
      </c>
      <c r="E41" s="24"/>
      <c r="F41" s="25"/>
      <c r="G41" s="25"/>
      <c r="H41" s="25"/>
      <c r="I41" s="25"/>
      <c r="J41" s="25"/>
      <c r="K41" s="26"/>
      <c r="L41" s="22"/>
      <c r="M41" s="22"/>
      <c r="N41" s="22"/>
      <c r="O41" s="22">
        <f>M41</f>
        <v>0</v>
      </c>
    </row>
    <row r="42" spans="1:15" ht="14.25">
      <c r="A42" s="47">
        <v>28</v>
      </c>
      <c r="B42" s="42" t="s">
        <v>54</v>
      </c>
      <c r="C42" s="42"/>
      <c r="D42" s="50" t="s">
        <v>22</v>
      </c>
      <c r="E42" s="24"/>
      <c r="F42" s="25"/>
      <c r="G42" s="25"/>
      <c r="H42" s="25"/>
      <c r="I42" s="25"/>
      <c r="J42" s="25"/>
      <c r="K42" s="26"/>
      <c r="L42" s="22"/>
      <c r="M42" s="22"/>
      <c r="N42" s="22"/>
      <c r="O42" s="22" t="e">
        <f>ROUND(O39*D42,2)</f>
        <v>#VALUE!</v>
      </c>
    </row>
    <row r="43" spans="1:15" ht="14.25">
      <c r="A43" s="47">
        <v>29</v>
      </c>
      <c r="B43" s="42" t="s">
        <v>55</v>
      </c>
      <c r="C43" s="42"/>
      <c r="D43" s="50" t="s">
        <v>22</v>
      </c>
      <c r="E43" s="24"/>
      <c r="F43" s="25"/>
      <c r="G43" s="25"/>
      <c r="H43" s="25"/>
      <c r="I43" s="25"/>
      <c r="J43" s="25"/>
      <c r="K43" s="26"/>
      <c r="L43" s="22"/>
      <c r="M43" s="22"/>
      <c r="N43" s="22"/>
      <c r="O43" s="22" t="e">
        <f>ROUND(O39*D43,2)</f>
        <v>#VALUE!</v>
      </c>
    </row>
    <row r="44" spans="1:15" ht="14.25">
      <c r="A44" s="47">
        <v>30</v>
      </c>
      <c r="B44" s="48" t="s">
        <v>56</v>
      </c>
      <c r="C44" s="49"/>
      <c r="D44" s="49"/>
      <c r="E44" s="24"/>
      <c r="F44" s="25"/>
      <c r="G44" s="25"/>
      <c r="H44" s="25"/>
      <c r="I44" s="25"/>
      <c r="J44" s="25"/>
      <c r="K44" s="26"/>
      <c r="L44" s="22">
        <f>L39+L40</f>
        <v>0</v>
      </c>
      <c r="M44" s="22">
        <f>M39+M41</f>
        <v>0</v>
      </c>
      <c r="N44" s="22">
        <f>N39</f>
        <v>0</v>
      </c>
      <c r="O44" s="22" t="e">
        <f>SUM(O39:O44)</f>
        <v>#VALUE!</v>
      </c>
    </row>
    <row r="45" spans="1:15" ht="14.25">
      <c r="A45" s="47">
        <v>31</v>
      </c>
      <c r="B45" s="48" t="s">
        <v>57</v>
      </c>
      <c r="C45" s="23"/>
      <c r="D45" s="23"/>
      <c r="E45" s="24"/>
      <c r="F45" s="25"/>
      <c r="G45" s="25"/>
      <c r="H45" s="25"/>
      <c r="I45" s="25"/>
      <c r="J45" s="25"/>
      <c r="K45" s="26"/>
      <c r="L45" s="26"/>
      <c r="M45" s="26"/>
      <c r="N45" s="26"/>
      <c r="O45" s="51" t="e">
        <f>O44*0.21</f>
        <v>#VALUE!</v>
      </c>
    </row>
    <row r="46" spans="1:15" ht="14.25">
      <c r="A46" s="47">
        <v>32</v>
      </c>
      <c r="B46" s="48" t="s">
        <v>58</v>
      </c>
      <c r="C46" s="23"/>
      <c r="D46" s="23"/>
      <c r="E46" s="24"/>
      <c r="F46" s="25"/>
      <c r="G46" s="25"/>
      <c r="H46" s="25"/>
      <c r="I46" s="25"/>
      <c r="J46" s="25"/>
      <c r="K46" s="26"/>
      <c r="L46" s="26"/>
      <c r="M46" s="26"/>
      <c r="N46" s="26"/>
      <c r="O46" s="22" t="e">
        <f>O45+O44</f>
        <v>#VALUE!</v>
      </c>
    </row>
    <row r="47" spans="1:15" ht="14.25">
      <c r="A47" s="18"/>
      <c r="B47" s="27"/>
      <c r="C47" s="18"/>
      <c r="D47" s="28"/>
      <c r="E47" s="29"/>
      <c r="F47" s="28"/>
      <c r="G47" s="28"/>
      <c r="H47" s="28"/>
      <c r="I47" s="29"/>
      <c r="J47" s="29"/>
      <c r="K47" s="27"/>
      <c r="L47" s="28"/>
      <c r="M47" s="28"/>
      <c r="N47" s="28"/>
      <c r="O47" s="28"/>
    </row>
    <row r="48" spans="2:14" ht="14.25">
      <c r="B48" s="38" t="s">
        <v>23</v>
      </c>
      <c r="C48" s="30"/>
      <c r="D48" s="31"/>
      <c r="K48" s="32"/>
      <c r="L48" s="33"/>
      <c r="M48" s="33"/>
      <c r="N48" s="33"/>
    </row>
    <row r="49" spans="11:14" ht="14.25">
      <c r="K49" s="34"/>
      <c r="L49" s="35"/>
      <c r="M49" s="35"/>
      <c r="N49" s="35"/>
    </row>
    <row r="50" spans="11:14" ht="14.25">
      <c r="K50" s="33"/>
      <c r="L50" s="33"/>
      <c r="M50" s="33"/>
      <c r="N50" s="33"/>
    </row>
    <row r="51" spans="11:14" ht="14.25">
      <c r="K51" s="33"/>
      <c r="L51" s="33"/>
      <c r="M51" s="33"/>
      <c r="N51" s="33"/>
    </row>
    <row r="52" spans="11:13" ht="14.25">
      <c r="K52" s="33"/>
      <c r="L52" s="33"/>
      <c r="M52" s="33"/>
    </row>
  </sheetData>
  <sheetProtection/>
  <mergeCells count="6">
    <mergeCell ref="L1:O1"/>
    <mergeCell ref="B4:O4"/>
    <mergeCell ref="E11:I11"/>
    <mergeCell ref="K11:O11"/>
    <mergeCell ref="B41:C41"/>
    <mergeCell ref="A3:P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Irina</cp:lastModifiedBy>
  <cp:lastPrinted>2014-07-23T12:57:19Z</cp:lastPrinted>
  <dcterms:created xsi:type="dcterms:W3CDTF">2014-07-22T13:49:05Z</dcterms:created>
  <dcterms:modified xsi:type="dcterms:W3CDTF">2014-07-30T13:45:18Z</dcterms:modified>
  <cp:category/>
  <cp:version/>
  <cp:contentType/>
  <cp:contentStatus/>
</cp:coreProperties>
</file>